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9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<sst xmlns="http://schemas.openxmlformats.org/spreadsheetml/2006/main" count="346" uniqueCount="100">
  <si>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</si>
  <si>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</si>
  <si>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</si>
  <si>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</si>
  <si>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</si>
  <si>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</si>
  <si>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</si>
  <si>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</si>
  <si>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</si>
  <si>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</si>
  <si>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</si>
  <si>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</si>
  <si>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</si>
  <si>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</si>
  <si>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Итальянский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</si>
  <si>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</si>
  <si>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</si>
  <si>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</si>
  <si>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</si>
  <si>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</si>
  <si>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</si>
  <si>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Итальянский 37</t>
  </si>
  <si>
    <t>кв.23,25,26,31,17,19,6,12,16,3,34,35,43,44,45,46,50,53,56,7,8,27,28,32,38,39,40,42,49,52</t>
  </si>
  <si>
    <t xml:space="preserve">Изготовление и установка ограждения на входе в подъезд жилого дома </t>
  </si>
  <si>
    <t>Подъезд №4</t>
  </si>
  <si>
    <t>Смена трубопровода ф 110 мм (ЦК)</t>
  </si>
  <si>
    <t>кв.33,36</t>
  </si>
  <si>
    <t>ИТОГО</t>
  </si>
  <si>
    <t>февраль 2019г.</t>
  </si>
  <si>
    <t>ремонт мягкой кровли отдельными местами в жилом доме</t>
  </si>
  <si>
    <t>кв.16,39,40</t>
  </si>
  <si>
    <t>март 2019г.</t>
  </si>
  <si>
    <t>Проверка технического состояния вентиляционных каналов и установка лючка</t>
  </si>
  <si>
    <t>кв.29</t>
  </si>
  <si>
    <t xml:space="preserve">Проверка технического состояния вентиляционных  каналов и установка лючка </t>
  </si>
  <si>
    <t>кв.51</t>
  </si>
  <si>
    <t>Апрель 2019г.</t>
  </si>
  <si>
    <t>проверка технического состояния вентиляционных и дымовых каналов</t>
  </si>
  <si>
    <t>кв.1,9,10,22,24</t>
  </si>
  <si>
    <t>Май 2019г</t>
  </si>
  <si>
    <t>Июнь 2019г.</t>
  </si>
  <si>
    <t xml:space="preserve">проверка   технического состояния вентиляционных и дымовых каналов. </t>
  </si>
  <si>
    <t>кв.3,10,54,18</t>
  </si>
  <si>
    <t>Июль 2019г.</t>
  </si>
  <si>
    <t>смена трубопровода ф 110 мм (ЦК)</t>
  </si>
  <si>
    <t xml:space="preserve">подвальное помещение </t>
  </si>
  <si>
    <t>смена трубопровода ф 20,25 мм (ЦО)</t>
  </si>
  <si>
    <t>кв.6,10 ЦО</t>
  </si>
  <si>
    <t>август 2019г.</t>
  </si>
  <si>
    <t>сентябрь 2019г.</t>
  </si>
  <si>
    <t>установка труб (увеличение длины вентиляционных каналов)</t>
  </si>
  <si>
    <t>кв.13</t>
  </si>
  <si>
    <t>смена железобетонных ступеней в подъезде ж/д</t>
  </si>
  <si>
    <t>4-й подъезд</t>
  </si>
  <si>
    <t>Октябрь 2019г.</t>
  </si>
  <si>
    <t>Ноябрь 2019г.</t>
  </si>
  <si>
    <t>Проверка технического состояния вентиляционных  каналов и дымовых каналов</t>
  </si>
  <si>
    <t>ка.22,19,29,35,34,38</t>
  </si>
  <si>
    <t>Декабрь 2019г.</t>
  </si>
  <si>
    <t>кв.12,23,25,26,31,43</t>
  </si>
  <si>
    <t>кв.44,46,49,51,52,53</t>
  </si>
  <si>
    <t>Работы по аварийному ремонту общего имущества МКД с января по декабрь  2019г.</t>
  </si>
  <si>
    <t>ремонт мягкой кровли отдельными местами (герметизация мастикой) в ж/д</t>
  </si>
  <si>
    <t>над кв.№13</t>
  </si>
  <si>
    <t>ВСЕГО</t>
  </si>
  <si>
    <t>техническое обслуживание УУТЭ</t>
  </si>
  <si>
    <t>Итальянский, 37</t>
  </si>
  <si>
    <t>ЦО</t>
  </si>
  <si>
    <t>техническое обслуживание ОПУЭ</t>
  </si>
  <si>
    <t>Февраль 2019 г</t>
  </si>
  <si>
    <t>Март 2019 г</t>
  </si>
  <si>
    <t xml:space="preserve">Ремонт мягкой кровли отдельными местами ,прочистка желобов и свесов </t>
  </si>
  <si>
    <t>поликлиника</t>
  </si>
  <si>
    <t>Апрель 2019 г</t>
  </si>
  <si>
    <t>благоустройство придомовой территории (окраска деревьев и бордюров)</t>
  </si>
  <si>
    <t>Закрытие отопительного периода(слив воды из системы)</t>
  </si>
  <si>
    <t>проверка электросчетчиков</t>
  </si>
  <si>
    <t>кв.1-56</t>
  </si>
  <si>
    <t>ремонт электроосвещения (смена лампы) жилого дома в МОП</t>
  </si>
  <si>
    <t>1-5-й подъезд,3-й этаж</t>
  </si>
  <si>
    <t>Июнь 2019г</t>
  </si>
  <si>
    <t>покос придомовой территории</t>
  </si>
  <si>
    <t>Июль 2019г</t>
  </si>
  <si>
    <t xml:space="preserve">дезинсекция подвальных помещений </t>
  </si>
  <si>
    <t>2-й подъезд(тамбур)</t>
  </si>
  <si>
    <t>Август 2019г</t>
  </si>
  <si>
    <t>Сентябрь 2019г</t>
  </si>
  <si>
    <t>октябрь 2019г.</t>
  </si>
  <si>
    <t>ремонт электрооборудования (замена автоматических выключателей)</t>
  </si>
  <si>
    <t>кв.11</t>
  </si>
  <si>
    <t xml:space="preserve">обходы и осмотры подвала и инженерных коммуникаций </t>
  </si>
  <si>
    <t>кв.13,17,34,22,40 устранение непрогрева системы ЦО</t>
  </si>
  <si>
    <t>ноябрь 2019г.</t>
  </si>
  <si>
    <t xml:space="preserve">ремонт электроосвещения (смена ламп светильника «Прожектор») </t>
  </si>
  <si>
    <t>4-й подъезд придомовое освещение на торце дома и освещение адресной таблички</t>
  </si>
  <si>
    <t>обходы и осмотры подвала и инженерных коммуникаций (устранение непрогрева системы ЦО)</t>
  </si>
  <si>
    <t>кв.13,22,17,24,18,9,55,26</t>
  </si>
  <si>
    <t>декабрь 2019г.</t>
  </si>
  <si>
    <t>подготовка к запуску системы ЦО в ж/д</t>
  </si>
  <si>
    <t>Планово-профилактический ремонт оборудования с ремонтом освещения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</si>
</sst>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ИСТИНА&quot;;&quot;ИСТИНА&quot;;&quot;ЛОЖЬ&quot;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11" fillId="36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6" borderId="0" xfId="0" applyFont="1" applyFill="1" applyAlignment="1">
      <alignment horizontal="center" wrapText="1"/>
    </xf>
    <xf numFmtId="2" fontId="4" fillId="36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4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K23" sqref="K23"/>
    </sheetView>
  </sheetViews>
  <sheetFormatPr defaultColWidth="11.57421875" defaultRowHeight="12.75"/>
  <cols>
    <col min="1" max="1" width="8.140625" style="0" customWidth="1"/>
    <col min="2" max="2" width="20.28125" style="0" customWidth="1"/>
    <col min="3" max="3" width="6.421875" style="0" customWidth="1"/>
    <col min="4" max="4" width="35.57421875" style="0" customWidth="1"/>
    <col min="5" max="5" width="16.8515625" style="0" customWidth="1"/>
    <col min="6" max="6" width="16.00390625" style="0" customWidth="1"/>
    <col min="7" max="7" width="19.00390625" style="0" customWidth="1"/>
    <col min="8" max="8" width="13.28125" style="0" customWidth="1"/>
    <col min="9" max="9" width="20.140625" style="0" customWidth="1"/>
    <col min="10" max="10" width="18.140625" style="0" customWidth="1"/>
    <col min="11" max="11" width="21.140625" style="0" customWidth="1"/>
    <col min="12" max="12" width="17.57421875" style="0" customWidth="1"/>
  </cols>
  <sheetData>
    <row r="1" spans="1:12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6" t="s">
        <v>1</v>
      </c>
      <c r="B3" s="37" t="s">
        <v>2</v>
      </c>
      <c r="C3" s="37"/>
      <c r="D3" s="33" t="s">
        <v>3</v>
      </c>
      <c r="E3" s="32" t="s">
        <v>4</v>
      </c>
      <c r="F3" s="32" t="s">
        <v>5</v>
      </c>
      <c r="G3" s="33" t="s">
        <v>6</v>
      </c>
      <c r="H3" s="33" t="s">
        <v>7</v>
      </c>
      <c r="I3" s="33" t="s">
        <v>8</v>
      </c>
      <c r="J3" s="32" t="s">
        <v>9</v>
      </c>
      <c r="K3" s="32" t="s">
        <v>10</v>
      </c>
      <c r="L3" s="32" t="s">
        <v>11</v>
      </c>
    </row>
    <row r="4" spans="1:12" ht="47.25" customHeight="1">
      <c r="A4" s="36"/>
      <c r="B4" s="4" t="s">
        <v>12</v>
      </c>
      <c r="C4" s="4" t="s">
        <v>13</v>
      </c>
      <c r="D4" s="33"/>
      <c r="E4" s="33"/>
      <c r="F4" s="32"/>
      <c r="G4" s="33"/>
      <c r="H4" s="33"/>
      <c r="I4" s="33"/>
      <c r="J4" s="33"/>
      <c r="K4" s="33"/>
      <c r="L4" s="32"/>
    </row>
    <row r="5" spans="1:12" ht="15.75">
      <c r="A5" s="5">
        <v>33</v>
      </c>
      <c r="B5" s="6" t="s">
        <v>14</v>
      </c>
      <c r="C5" s="6">
        <v>37</v>
      </c>
      <c r="D5" s="5"/>
      <c r="E5" s="5"/>
      <c r="F5" s="5"/>
      <c r="G5" s="5"/>
      <c r="H5" s="5"/>
      <c r="I5" s="5"/>
      <c r="J5" s="5"/>
      <c r="K5" s="5"/>
      <c r="L5" s="41">
        <v>43709</v>
      </c>
    </row>
    <row r="6" spans="1:12" ht="15.75">
      <c r="A6" s="9"/>
      <c r="B6" s="34" t="s">
        <v>15</v>
      </c>
      <c r="C6" s="34"/>
      <c r="D6" s="34"/>
      <c r="E6">
        <v>167629.9</v>
      </c>
      <c r="F6">
        <v>72208.45936</v>
      </c>
      <c r="G6">
        <v>609651.161</v>
      </c>
      <c r="H6">
        <v>633537.39</v>
      </c>
      <c r="I6">
        <v>728538.95</v>
      </c>
      <c r="J6">
        <v>-22793.1</v>
      </c>
      <c r="K6">
        <v>143743.6724</v>
      </c>
      <c r="L6" s="8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="80" zoomScaleNormal="80" zoomScalePageLayoutView="0" workbookViewId="0" topLeftCell="A95">
      <selection activeCell="E108" sqref="E108"/>
    </sheetView>
  </sheetViews>
  <sheetFormatPr defaultColWidth="11.57421875" defaultRowHeight="12.75"/>
  <cols>
    <col min="1" max="1" width="9.57421875" style="0" customWidth="1"/>
    <col min="2" max="2" width="34.00390625" style="0" customWidth="1"/>
    <col min="3" max="3" width="23.140625" style="0" customWidth="1"/>
    <col min="4" max="4" width="39.28125" style="0" customWidth="1"/>
    <col min="5" max="5" width="17.140625" style="0" customWidth="1"/>
  </cols>
  <sheetData>
    <row r="1" spans="1:5" ht="18">
      <c r="A1" s="39" t="s">
        <v>16</v>
      </c>
      <c r="B1" s="39"/>
      <c r="C1" s="39"/>
      <c r="D1" s="39"/>
      <c r="E1" s="39"/>
    </row>
    <row r="2" spans="1:5" ht="15.75">
      <c r="A2" s="10" t="s">
        <v>1</v>
      </c>
      <c r="B2" s="11" t="s">
        <v>17</v>
      </c>
      <c r="C2" s="11" t="s">
        <v>2</v>
      </c>
      <c r="D2" s="11" t="s">
        <v>18</v>
      </c>
      <c r="E2" s="11" t="s">
        <v>19</v>
      </c>
    </row>
    <row r="3" spans="1:5" ht="58.5" customHeight="1">
      <c r="A3" s="12">
        <v>1</v>
      </c>
      <c r="B3" s="13" t="s">
        <v>20</v>
      </c>
      <c r="C3" s="14" t="s">
        <v>21</v>
      </c>
      <c r="D3" s="15" t="s">
        <v>22</v>
      </c>
      <c r="E3" s="14">
        <f>12708.8</f>
        <v>12708.8</v>
      </c>
    </row>
    <row r="4" spans="1:5" ht="46.5" customHeight="1">
      <c r="A4" s="12">
        <v>2</v>
      </c>
      <c r="B4" s="13" t="s">
        <v>23</v>
      </c>
      <c r="C4" s="13" t="s">
        <v>21</v>
      </c>
      <c r="D4" s="13" t="s">
        <v>24</v>
      </c>
      <c r="E4" s="13">
        <f>2925.82</f>
        <v>2925.82</v>
      </c>
    </row>
    <row r="5" spans="1:5" ht="35.25" customHeight="1">
      <c r="A5" s="12">
        <v>3</v>
      </c>
      <c r="B5" s="13" t="s">
        <v>25</v>
      </c>
      <c r="C5" s="13" t="s">
        <v>21</v>
      </c>
      <c r="D5" s="13" t="s">
        <v>26</v>
      </c>
      <c r="E5" s="13">
        <f>2927.46</f>
        <v>2927.46</v>
      </c>
    </row>
    <row r="6" spans="1:5" ht="14.25">
      <c r="A6" s="12"/>
      <c r="B6" s="13"/>
      <c r="C6" s="13"/>
      <c r="D6" s="13"/>
      <c r="E6" s="13"/>
    </row>
    <row r="7" spans="1:5" ht="15">
      <c r="A7" s="16"/>
      <c r="B7" s="16" t="s">
        <v>27</v>
      </c>
      <c r="C7" s="16"/>
      <c r="D7" s="16"/>
      <c r="E7" s="16">
        <f>E3+E4+E5</f>
        <v>18562.079999999998</v>
      </c>
    </row>
    <row r="9" ht="9" customHeight="1"/>
    <row r="10" ht="9" customHeight="1" hidden="1"/>
    <row r="11" spans="1:5" ht="18">
      <c r="A11" s="39" t="s">
        <v>28</v>
      </c>
      <c r="B11" s="39"/>
      <c r="C11" s="39"/>
      <c r="D11" s="39"/>
      <c r="E11" s="39"/>
    </row>
    <row r="12" spans="1:5" ht="15.75">
      <c r="A12" s="10" t="s">
        <v>1</v>
      </c>
      <c r="B12" s="11" t="s">
        <v>17</v>
      </c>
      <c r="C12" s="11" t="s">
        <v>2</v>
      </c>
      <c r="D12" s="11" t="s">
        <v>18</v>
      </c>
      <c r="E12" s="11" t="s">
        <v>19</v>
      </c>
    </row>
    <row r="13" spans="1:5" ht="56.25" customHeight="1">
      <c r="A13" s="12">
        <v>1</v>
      </c>
      <c r="B13" s="13" t="s">
        <v>29</v>
      </c>
      <c r="C13" s="13" t="s">
        <v>21</v>
      </c>
      <c r="D13" s="13" t="s">
        <v>30</v>
      </c>
      <c r="E13" s="13">
        <f>52267.58</f>
        <v>52267.58</v>
      </c>
    </row>
    <row r="14" spans="1:5" ht="51.75" customHeight="1">
      <c r="A14" s="12">
        <v>2</v>
      </c>
      <c r="B14" s="13"/>
      <c r="C14" s="14"/>
      <c r="D14" s="14"/>
      <c r="E14" s="14"/>
    </row>
    <row r="15" spans="1:5" ht="14.25">
      <c r="A15" s="12"/>
      <c r="B15" s="13"/>
      <c r="C15" s="13"/>
      <c r="D15" s="13"/>
      <c r="E15" s="13"/>
    </row>
    <row r="16" spans="1:5" ht="14.25">
      <c r="A16" s="12"/>
      <c r="B16" s="13"/>
      <c r="C16" s="13"/>
      <c r="D16" s="13"/>
      <c r="E16" s="13"/>
    </row>
    <row r="17" spans="1:5" ht="15">
      <c r="A17" s="16"/>
      <c r="B17" s="16" t="s">
        <v>27</v>
      </c>
      <c r="C17" s="16"/>
      <c r="D17" s="16"/>
      <c r="E17" s="16">
        <f>E13+E14</f>
        <v>52267.58</v>
      </c>
    </row>
    <row r="18" spans="1:5" ht="15">
      <c r="A18" s="17"/>
      <c r="B18" s="17"/>
      <c r="C18" s="17"/>
      <c r="D18" s="17"/>
      <c r="E18" s="17"/>
    </row>
    <row r="19" spans="1:5" ht="18">
      <c r="A19" s="39" t="s">
        <v>31</v>
      </c>
      <c r="B19" s="39"/>
      <c r="C19" s="39"/>
      <c r="D19" s="39"/>
      <c r="E19" s="39"/>
    </row>
    <row r="20" spans="1:5" ht="15.75">
      <c r="A20" s="10" t="s">
        <v>1</v>
      </c>
      <c r="B20" s="11" t="s">
        <v>17</v>
      </c>
      <c r="C20" s="11" t="s">
        <v>2</v>
      </c>
      <c r="D20" s="11" t="s">
        <v>18</v>
      </c>
      <c r="E20" s="11" t="s">
        <v>19</v>
      </c>
    </row>
    <row r="21" spans="1:5" ht="59.25" customHeight="1">
      <c r="A21" s="12">
        <v>1</v>
      </c>
      <c r="B21" s="13" t="s">
        <v>32</v>
      </c>
      <c r="C21" s="13" t="s">
        <v>21</v>
      </c>
      <c r="D21" s="13" t="s">
        <v>33</v>
      </c>
      <c r="E21" s="14">
        <f>5220.8</f>
        <v>5220.8</v>
      </c>
    </row>
    <row r="22" spans="1:5" ht="50.25" customHeight="1">
      <c r="A22" s="12">
        <v>2</v>
      </c>
      <c r="B22" s="13" t="s">
        <v>34</v>
      </c>
      <c r="C22" s="13" t="s">
        <v>21</v>
      </c>
      <c r="D22" s="13" t="s">
        <v>35</v>
      </c>
      <c r="E22" s="13">
        <f>5220.8</f>
        <v>5220.8</v>
      </c>
    </row>
    <row r="23" spans="1:5" ht="14.25">
      <c r="A23" s="12"/>
      <c r="B23" s="13"/>
      <c r="C23" s="13"/>
      <c r="D23" s="13"/>
      <c r="E23" s="13"/>
    </row>
    <row r="24" spans="1:5" ht="14.25">
      <c r="A24" s="12"/>
      <c r="B24" s="13"/>
      <c r="C24" s="13"/>
      <c r="D24" s="13"/>
      <c r="E24" s="13"/>
    </row>
    <row r="25" spans="1:5" ht="15">
      <c r="A25" s="16"/>
      <c r="B25" s="16" t="s">
        <v>27</v>
      </c>
      <c r="C25" s="16"/>
      <c r="D25" s="16"/>
      <c r="E25" s="16">
        <f>E21+E22</f>
        <v>10441.6</v>
      </c>
    </row>
    <row r="26" spans="1:5" ht="15">
      <c r="A26" s="17"/>
      <c r="B26" s="17"/>
      <c r="C26" s="17"/>
      <c r="D26" s="17"/>
      <c r="E26" s="17"/>
    </row>
    <row r="27" spans="1:5" ht="12.75">
      <c r="A27" s="7"/>
      <c r="B27" s="7"/>
      <c r="C27" s="7"/>
      <c r="D27" s="7"/>
      <c r="E27" s="7"/>
    </row>
    <row r="28" spans="1:5" s="18" customFormat="1" ht="18">
      <c r="A28" s="40" t="s">
        <v>36</v>
      </c>
      <c r="B28" s="40"/>
      <c r="C28" s="40"/>
      <c r="D28" s="40"/>
      <c r="E28" s="40"/>
    </row>
    <row r="29" spans="1:5" ht="15.75">
      <c r="A29" s="10" t="s">
        <v>1</v>
      </c>
      <c r="B29" s="11" t="s">
        <v>17</v>
      </c>
      <c r="C29" s="11" t="s">
        <v>2</v>
      </c>
      <c r="D29" s="11" t="s">
        <v>18</v>
      </c>
      <c r="E29" s="11" t="s">
        <v>19</v>
      </c>
    </row>
    <row r="30" spans="1:5" ht="43.5" customHeight="1">
      <c r="A30" s="12">
        <v>1</v>
      </c>
      <c r="B30" s="19" t="s">
        <v>37</v>
      </c>
      <c r="C30" s="12" t="s">
        <v>21</v>
      </c>
      <c r="D30" s="12" t="s">
        <v>38</v>
      </c>
      <c r="E30" s="12">
        <v>2298.4</v>
      </c>
    </row>
    <row r="31" spans="1:5" ht="32.25" customHeight="1">
      <c r="A31" s="12">
        <v>2</v>
      </c>
      <c r="B31" s="13"/>
      <c r="C31" s="13"/>
      <c r="D31" s="13"/>
      <c r="E31" s="13"/>
    </row>
    <row r="32" spans="1:5" ht="40.5" customHeight="1">
      <c r="A32" s="12"/>
      <c r="B32" s="13"/>
      <c r="C32" s="14"/>
      <c r="D32" s="14"/>
      <c r="E32" s="14"/>
    </row>
    <row r="33" spans="1:5" ht="19.5" customHeight="1">
      <c r="A33" s="12"/>
      <c r="B33" s="13"/>
      <c r="C33" s="14"/>
      <c r="D33" s="14"/>
      <c r="E33" s="14"/>
    </row>
    <row r="34" spans="1:5" ht="15">
      <c r="A34" s="16"/>
      <c r="B34" s="16" t="s">
        <v>27</v>
      </c>
      <c r="C34" s="16"/>
      <c r="D34" s="16"/>
      <c r="E34" s="16">
        <f>E31+E30+E33+E32</f>
        <v>2298.4</v>
      </c>
    </row>
    <row r="35" spans="1:5" ht="12.75">
      <c r="A35" s="7"/>
      <c r="B35" s="7"/>
      <c r="C35" s="7"/>
      <c r="D35" s="7"/>
      <c r="E35" s="7"/>
    </row>
    <row r="36" spans="1:5" ht="18">
      <c r="A36" s="40" t="s">
        <v>39</v>
      </c>
      <c r="B36" s="40"/>
      <c r="C36" s="40"/>
      <c r="D36" s="40"/>
      <c r="E36" s="40"/>
    </row>
    <row r="37" spans="1:5" ht="15.75">
      <c r="A37" s="10" t="s">
        <v>1</v>
      </c>
      <c r="B37" s="11" t="s">
        <v>17</v>
      </c>
      <c r="C37" s="11" t="s">
        <v>2</v>
      </c>
      <c r="D37" s="11" t="s">
        <v>18</v>
      </c>
      <c r="E37" s="11" t="s">
        <v>19</v>
      </c>
    </row>
    <row r="38" spans="1:5" ht="45.75" customHeight="1">
      <c r="A38" s="12">
        <v>1</v>
      </c>
      <c r="B38" s="20"/>
      <c r="C38" s="14"/>
      <c r="D38" s="15"/>
      <c r="E38" s="14"/>
    </row>
    <row r="39" spans="1:5" ht="14.25">
      <c r="A39" s="12">
        <v>2</v>
      </c>
      <c r="B39" s="13"/>
      <c r="C39" s="14"/>
      <c r="D39" s="14"/>
      <c r="E39" s="14"/>
    </row>
    <row r="40" spans="1:5" ht="14.25">
      <c r="A40" s="12">
        <v>3</v>
      </c>
      <c r="B40" s="13"/>
      <c r="C40" s="14"/>
      <c r="D40" s="20"/>
      <c r="E40" s="14"/>
    </row>
    <row r="41" spans="1:5" ht="14.25">
      <c r="A41" s="12">
        <v>4</v>
      </c>
      <c r="B41" s="12"/>
      <c r="C41" s="12"/>
      <c r="D41" s="12"/>
      <c r="E41" s="12"/>
    </row>
    <row r="42" spans="1:5" ht="15">
      <c r="A42" s="16"/>
      <c r="B42" s="16" t="s">
        <v>27</v>
      </c>
      <c r="C42" s="16"/>
      <c r="D42" s="16"/>
      <c r="E42" s="16">
        <f>E39+E38+E40+E41</f>
        <v>0</v>
      </c>
    </row>
    <row r="43" spans="1:5" ht="12.75">
      <c r="A43" s="7"/>
      <c r="B43" s="7"/>
      <c r="C43" s="7"/>
      <c r="D43" s="7"/>
      <c r="E43" s="7"/>
    </row>
    <row r="44" spans="1:5" ht="18">
      <c r="A44" s="39"/>
      <c r="B44" s="39"/>
      <c r="C44" s="39"/>
      <c r="D44" s="39"/>
      <c r="E44" s="39"/>
    </row>
    <row r="45" spans="1:5" ht="15.75">
      <c r="A45" s="10" t="s">
        <v>1</v>
      </c>
      <c r="B45" s="11" t="s">
        <v>17</v>
      </c>
      <c r="C45" s="11" t="s">
        <v>2</v>
      </c>
      <c r="D45" s="11" t="s">
        <v>18</v>
      </c>
      <c r="E45" s="11" t="s">
        <v>19</v>
      </c>
    </row>
    <row r="46" spans="1:5" ht="14.25">
      <c r="A46" s="12">
        <v>1</v>
      </c>
      <c r="B46" s="19"/>
      <c r="C46" s="13"/>
      <c r="D46" s="13"/>
      <c r="E46" s="12"/>
    </row>
    <row r="47" spans="1:5" ht="14.25">
      <c r="A47" s="12">
        <v>2</v>
      </c>
      <c r="B47" s="12"/>
      <c r="C47" s="12"/>
      <c r="D47" s="12"/>
      <c r="E47" s="12"/>
    </row>
    <row r="48" spans="1:5" ht="15">
      <c r="A48" s="16"/>
      <c r="B48" s="16" t="s">
        <v>27</v>
      </c>
      <c r="C48" s="16"/>
      <c r="D48" s="16"/>
      <c r="E48" s="16">
        <f>E46+E47</f>
        <v>0</v>
      </c>
    </row>
    <row r="49" spans="1:5" ht="12.75">
      <c r="A49" s="7"/>
      <c r="B49" s="7"/>
      <c r="C49" s="7"/>
      <c r="D49" s="7"/>
      <c r="E49" s="7"/>
    </row>
    <row r="50" spans="1:5" ht="18">
      <c r="A50" s="39" t="s">
        <v>40</v>
      </c>
      <c r="B50" s="39"/>
      <c r="C50" s="39"/>
      <c r="D50" s="39"/>
      <c r="E50" s="39"/>
    </row>
    <row r="51" spans="1:5" ht="15.75">
      <c r="A51" s="10" t="s">
        <v>1</v>
      </c>
      <c r="B51" s="11" t="s">
        <v>17</v>
      </c>
      <c r="C51" s="11" t="s">
        <v>2</v>
      </c>
      <c r="D51" s="11" t="s">
        <v>18</v>
      </c>
      <c r="E51" s="11" t="s">
        <v>19</v>
      </c>
    </row>
    <row r="52" spans="1:5" ht="45.75" customHeight="1">
      <c r="A52" s="12">
        <v>1</v>
      </c>
      <c r="B52" s="21" t="s">
        <v>41</v>
      </c>
      <c r="C52" s="13" t="s">
        <v>21</v>
      </c>
      <c r="D52" s="12" t="s">
        <v>42</v>
      </c>
      <c r="E52" s="12">
        <v>2121.6</v>
      </c>
    </row>
    <row r="53" spans="1:5" ht="17.25" customHeight="1">
      <c r="A53" s="12">
        <v>2</v>
      </c>
      <c r="B53" s="13"/>
      <c r="C53" s="13"/>
      <c r="D53" s="13"/>
      <c r="E53" s="13"/>
    </row>
    <row r="54" spans="1:5" ht="14.25">
      <c r="A54" s="12">
        <v>3</v>
      </c>
      <c r="B54" s="12"/>
      <c r="C54" s="12"/>
      <c r="D54" s="12"/>
      <c r="E54" s="12"/>
    </row>
    <row r="55" spans="1:5" ht="15">
      <c r="A55" s="16"/>
      <c r="B55" s="16" t="s">
        <v>27</v>
      </c>
      <c r="C55" s="16"/>
      <c r="D55" s="16"/>
      <c r="E55" s="16">
        <f>E53+E52+E54</f>
        <v>2121.6</v>
      </c>
    </row>
    <row r="57" spans="1:5" ht="18">
      <c r="A57" s="38" t="s">
        <v>43</v>
      </c>
      <c r="B57" s="38"/>
      <c r="C57" s="38"/>
      <c r="D57" s="38"/>
      <c r="E57" s="38"/>
    </row>
    <row r="58" spans="1:5" ht="15.75">
      <c r="A58" s="10" t="s">
        <v>1</v>
      </c>
      <c r="B58" s="11" t="s">
        <v>17</v>
      </c>
      <c r="C58" s="11" t="s">
        <v>2</v>
      </c>
      <c r="D58" s="11" t="s">
        <v>18</v>
      </c>
      <c r="E58" s="11" t="s">
        <v>19</v>
      </c>
    </row>
    <row r="59" spans="1:5" ht="47.25" customHeight="1">
      <c r="A59" s="12">
        <v>1</v>
      </c>
      <c r="B59" s="22"/>
      <c r="C59" s="13"/>
      <c r="D59" s="12"/>
      <c r="E59" s="12"/>
    </row>
    <row r="60" spans="1:5" ht="31.5" customHeight="1">
      <c r="A60" s="12">
        <v>2</v>
      </c>
      <c r="B60" s="13" t="s">
        <v>44</v>
      </c>
      <c r="C60" s="13" t="s">
        <v>21</v>
      </c>
      <c r="D60" s="13" t="s">
        <v>45</v>
      </c>
      <c r="E60" s="13">
        <f>3547.41</f>
        <v>3547.41</v>
      </c>
    </row>
    <row r="61" spans="1:5" ht="30.75" customHeight="1">
      <c r="A61" s="12">
        <v>3</v>
      </c>
      <c r="B61" s="13" t="s">
        <v>46</v>
      </c>
      <c r="C61" s="13" t="s">
        <v>21</v>
      </c>
      <c r="D61" s="13" t="s">
        <v>47</v>
      </c>
      <c r="E61" s="13">
        <f>6728.1</f>
        <v>6728.1</v>
      </c>
    </row>
    <row r="62" spans="1:5" ht="14.25">
      <c r="A62" s="12">
        <v>4</v>
      </c>
      <c r="B62" s="13"/>
      <c r="C62" s="13"/>
      <c r="D62" s="13"/>
      <c r="E62" s="13"/>
    </row>
    <row r="63" spans="1:5" ht="14.25">
      <c r="A63" s="12"/>
      <c r="B63" s="12"/>
      <c r="C63" s="12"/>
      <c r="D63" s="12"/>
      <c r="E63" s="12"/>
    </row>
    <row r="64" spans="1:5" ht="15">
      <c r="A64" s="16"/>
      <c r="B64" s="16" t="s">
        <v>27</v>
      </c>
      <c r="C64" s="16"/>
      <c r="D64" s="16"/>
      <c r="E64" s="16">
        <f>E60+E59+E63+E61+E62</f>
        <v>10275.51</v>
      </c>
    </row>
    <row r="66" spans="1:5" ht="18">
      <c r="A66" s="38" t="s">
        <v>48</v>
      </c>
      <c r="B66" s="38"/>
      <c r="C66" s="38"/>
      <c r="D66" s="38"/>
      <c r="E66" s="38"/>
    </row>
    <row r="67" spans="1:5" ht="15.75">
      <c r="A67" s="10" t="s">
        <v>1</v>
      </c>
      <c r="B67" s="11" t="s">
        <v>17</v>
      </c>
      <c r="C67" s="11" t="s">
        <v>2</v>
      </c>
      <c r="D67" s="11" t="s">
        <v>18</v>
      </c>
      <c r="E67" s="11" t="s">
        <v>19</v>
      </c>
    </row>
    <row r="68" spans="1:5" ht="14.25">
      <c r="A68" s="12">
        <v>1</v>
      </c>
      <c r="B68" s="22"/>
      <c r="C68" s="13" t="s">
        <v>21</v>
      </c>
      <c r="D68" s="12"/>
      <c r="E68" s="12"/>
    </row>
    <row r="69" spans="1:5" ht="14.25">
      <c r="A69" s="12">
        <v>2</v>
      </c>
      <c r="B69" s="13"/>
      <c r="C69" s="13" t="s">
        <v>21</v>
      </c>
      <c r="D69" s="13"/>
      <c r="E69" s="13"/>
    </row>
    <row r="70" spans="1:5" ht="14.25">
      <c r="A70" s="12">
        <v>3</v>
      </c>
      <c r="B70" s="13"/>
      <c r="C70" s="13" t="s">
        <v>21</v>
      </c>
      <c r="D70" s="13"/>
      <c r="E70" s="13"/>
    </row>
    <row r="71" spans="1:5" ht="14.25">
      <c r="A71" s="12">
        <v>4</v>
      </c>
      <c r="B71" s="13"/>
      <c r="C71" s="13"/>
      <c r="D71" s="13"/>
      <c r="E71" s="13"/>
    </row>
    <row r="72" spans="1:5" ht="14.25">
      <c r="A72" s="12"/>
      <c r="B72" s="12"/>
      <c r="C72" s="12"/>
      <c r="D72" s="12"/>
      <c r="E72" s="12"/>
    </row>
    <row r="73" spans="1:5" ht="15">
      <c r="A73" s="16"/>
      <c r="B73" s="16" t="s">
        <v>27</v>
      </c>
      <c r="C73" s="16"/>
      <c r="D73" s="16"/>
      <c r="E73" s="16">
        <f>E69+E68+E72+E70+E71</f>
        <v>0</v>
      </c>
    </row>
    <row r="75" spans="1:5" ht="18">
      <c r="A75" s="38" t="s">
        <v>49</v>
      </c>
      <c r="B75" s="38"/>
      <c r="C75" s="38"/>
      <c r="D75" s="38"/>
      <c r="E75" s="38"/>
    </row>
    <row r="76" spans="1:5" ht="15.75">
      <c r="A76" s="10" t="s">
        <v>1</v>
      </c>
      <c r="B76" s="11" t="s">
        <v>17</v>
      </c>
      <c r="C76" s="11" t="s">
        <v>2</v>
      </c>
      <c r="D76" s="11" t="s">
        <v>18</v>
      </c>
      <c r="E76" s="11" t="s">
        <v>19</v>
      </c>
    </row>
    <row r="77" spans="1:5" ht="42.75">
      <c r="A77" s="12">
        <v>1</v>
      </c>
      <c r="B77" s="22" t="s">
        <v>50</v>
      </c>
      <c r="C77" s="13" t="s">
        <v>21</v>
      </c>
      <c r="D77" s="12" t="s">
        <v>51</v>
      </c>
      <c r="E77" s="12">
        <v>5304.91</v>
      </c>
    </row>
    <row r="78" spans="1:5" ht="28.5">
      <c r="A78" s="12">
        <v>2</v>
      </c>
      <c r="B78" s="13" t="s">
        <v>52</v>
      </c>
      <c r="C78" s="13" t="s">
        <v>21</v>
      </c>
      <c r="D78" s="13" t="s">
        <v>53</v>
      </c>
      <c r="E78" s="13">
        <v>152491.99</v>
      </c>
    </row>
    <row r="79" spans="1:5" ht="14.25">
      <c r="A79" s="12">
        <v>3</v>
      </c>
      <c r="B79" s="13"/>
      <c r="C79" s="13" t="s">
        <v>21</v>
      </c>
      <c r="D79" s="13"/>
      <c r="E79" s="13"/>
    </row>
    <row r="80" spans="1:5" ht="14.25">
      <c r="A80" s="12">
        <v>4</v>
      </c>
      <c r="B80" s="13"/>
      <c r="C80" s="13"/>
      <c r="D80" s="13"/>
      <c r="E80" s="13"/>
    </row>
    <row r="81" spans="1:5" ht="14.25">
      <c r="A81" s="12"/>
      <c r="B81" s="12"/>
      <c r="C81" s="12"/>
      <c r="D81" s="12"/>
      <c r="E81" s="12"/>
    </row>
    <row r="82" spans="1:5" ht="15">
      <c r="A82" s="16"/>
      <c r="B82" s="16" t="s">
        <v>27</v>
      </c>
      <c r="C82" s="16"/>
      <c r="D82" s="16"/>
      <c r="E82" s="16">
        <f>E78+E77+E81+E79+E80</f>
        <v>157796.9</v>
      </c>
    </row>
    <row r="84" spans="1:5" ht="18">
      <c r="A84" s="38" t="s">
        <v>54</v>
      </c>
      <c r="B84" s="38"/>
      <c r="C84" s="38"/>
      <c r="D84" s="38"/>
      <c r="E84" s="38"/>
    </row>
    <row r="85" spans="1:5" ht="15.75">
      <c r="A85" s="10" t="s">
        <v>1</v>
      </c>
      <c r="B85" s="11" t="s">
        <v>17</v>
      </c>
      <c r="C85" s="11" t="s">
        <v>2</v>
      </c>
      <c r="D85" s="11" t="s">
        <v>18</v>
      </c>
      <c r="E85" s="11" t="s">
        <v>19</v>
      </c>
    </row>
    <row r="86" spans="1:5" ht="13.5" customHeight="1">
      <c r="A86" s="12">
        <v>1</v>
      </c>
      <c r="B86" s="22"/>
      <c r="C86" s="13" t="s">
        <v>21</v>
      </c>
      <c r="D86" s="12"/>
      <c r="E86" s="12"/>
    </row>
    <row r="87" spans="1:5" ht="14.25">
      <c r="A87" s="12">
        <v>2</v>
      </c>
      <c r="B87" s="13"/>
      <c r="C87" s="13" t="s">
        <v>21</v>
      </c>
      <c r="D87" s="13"/>
      <c r="E87" s="13"/>
    </row>
    <row r="88" spans="1:5" ht="14.25">
      <c r="A88" s="12">
        <v>3</v>
      </c>
      <c r="B88" s="13"/>
      <c r="C88" s="13" t="s">
        <v>21</v>
      </c>
      <c r="D88" s="13"/>
      <c r="E88" s="13"/>
    </row>
    <row r="89" spans="1:5" ht="14.25">
      <c r="A89" s="12">
        <v>4</v>
      </c>
      <c r="B89" s="13"/>
      <c r="C89" s="13"/>
      <c r="D89" s="13"/>
      <c r="E89" s="13"/>
    </row>
    <row r="90" spans="1:5" ht="14.25">
      <c r="A90" s="12"/>
      <c r="B90" s="12"/>
      <c r="C90" s="12"/>
      <c r="D90" s="12"/>
      <c r="E90" s="12"/>
    </row>
    <row r="91" spans="1:5" ht="15">
      <c r="A91" s="16"/>
      <c r="B91" s="16" t="s">
        <v>27</v>
      </c>
      <c r="C91" s="16"/>
      <c r="D91" s="16"/>
      <c r="E91" s="16">
        <f>E87+E86+E90+E88+E89</f>
        <v>0</v>
      </c>
    </row>
    <row r="93" spans="1:5" ht="18">
      <c r="A93" s="38" t="s">
        <v>55</v>
      </c>
      <c r="B93" s="38"/>
      <c r="C93" s="38"/>
      <c r="D93" s="38"/>
      <c r="E93" s="38"/>
    </row>
    <row r="94" spans="1:5" ht="15.75">
      <c r="A94" s="10" t="s">
        <v>1</v>
      </c>
      <c r="B94" s="11" t="s">
        <v>17</v>
      </c>
      <c r="C94" s="11" t="s">
        <v>2</v>
      </c>
      <c r="D94" s="11" t="s">
        <v>18</v>
      </c>
      <c r="E94" s="11" t="s">
        <v>19</v>
      </c>
    </row>
    <row r="95" spans="1:5" ht="42.75" customHeight="1">
      <c r="A95" s="12">
        <v>1</v>
      </c>
      <c r="B95" s="22" t="s">
        <v>56</v>
      </c>
      <c r="C95" s="13" t="s">
        <v>21</v>
      </c>
      <c r="D95" s="12" t="s">
        <v>51</v>
      </c>
      <c r="E95" s="12">
        <f>967.2</f>
        <v>967.2</v>
      </c>
    </row>
    <row r="96" spans="1:5" ht="42.75">
      <c r="A96" s="12">
        <v>2</v>
      </c>
      <c r="B96" s="13" t="s">
        <v>56</v>
      </c>
      <c r="C96" s="13" t="s">
        <v>21</v>
      </c>
      <c r="D96" s="13" t="s">
        <v>57</v>
      </c>
      <c r="E96" s="13">
        <f>2891.2</f>
        <v>2891.2</v>
      </c>
    </row>
    <row r="97" spans="1:5" ht="14.25">
      <c r="A97" s="12">
        <v>3</v>
      </c>
      <c r="B97" s="13"/>
      <c r="C97" s="13" t="s">
        <v>21</v>
      </c>
      <c r="D97" s="13"/>
      <c r="E97" s="13"/>
    </row>
    <row r="98" spans="1:5" ht="14.25">
      <c r="A98" s="12">
        <v>4</v>
      </c>
      <c r="B98" s="13"/>
      <c r="C98" s="13"/>
      <c r="D98" s="13"/>
      <c r="E98" s="13"/>
    </row>
    <row r="99" spans="1:5" ht="14.25">
      <c r="A99" s="12"/>
      <c r="B99" s="12"/>
      <c r="C99" s="12"/>
      <c r="D99" s="12"/>
      <c r="E99" s="12"/>
    </row>
    <row r="100" spans="1:5" ht="15">
      <c r="A100" s="16"/>
      <c r="B100" s="16" t="s">
        <v>27</v>
      </c>
      <c r="C100" s="16"/>
      <c r="D100" s="16"/>
      <c r="E100" s="16">
        <f>E96+E95+E99+E97+E98</f>
        <v>3858.3999999999996</v>
      </c>
    </row>
    <row r="102" spans="1:5" ht="18">
      <c r="A102" s="38" t="s">
        <v>58</v>
      </c>
      <c r="B102" s="38"/>
      <c r="C102" s="38"/>
      <c r="D102" s="38"/>
      <c r="E102" s="38"/>
    </row>
    <row r="103" spans="1:5" ht="15.75">
      <c r="A103" s="10" t="s">
        <v>1</v>
      </c>
      <c r="B103" s="11" t="s">
        <v>17</v>
      </c>
      <c r="C103" s="11" t="s">
        <v>2</v>
      </c>
      <c r="D103" s="11" t="s">
        <v>18</v>
      </c>
      <c r="E103" s="11" t="s">
        <v>19</v>
      </c>
    </row>
    <row r="104" spans="1:5" ht="42.75">
      <c r="A104" s="12">
        <v>1</v>
      </c>
      <c r="B104" s="22" t="s">
        <v>56</v>
      </c>
      <c r="C104" s="13" t="s">
        <v>21</v>
      </c>
      <c r="D104" s="12" t="s">
        <v>59</v>
      </c>
      <c r="E104" s="12">
        <f>3504.8</f>
        <v>3504.8</v>
      </c>
    </row>
    <row r="105" spans="1:5" ht="42.75">
      <c r="A105" s="12">
        <v>2</v>
      </c>
      <c r="B105" s="13" t="s">
        <v>56</v>
      </c>
      <c r="C105" s="13" t="s">
        <v>21</v>
      </c>
      <c r="D105" s="13" t="s">
        <v>60</v>
      </c>
      <c r="E105" s="13">
        <f>2891.2</f>
        <v>2891.2</v>
      </c>
    </row>
    <row r="106" spans="1:5" ht="58.5" customHeight="1">
      <c r="A106" s="12">
        <v>3</v>
      </c>
      <c r="B106" s="13" t="s">
        <v>61</v>
      </c>
      <c r="C106" s="13" t="s">
        <v>21</v>
      </c>
      <c r="D106" s="13"/>
      <c r="E106" s="13">
        <v>59271.52</v>
      </c>
    </row>
    <row r="107" spans="1:5" ht="57">
      <c r="A107" s="12">
        <v>4</v>
      </c>
      <c r="B107" s="13" t="s">
        <v>62</v>
      </c>
      <c r="C107" s="13" t="s">
        <v>21</v>
      </c>
      <c r="D107" s="13" t="s">
        <v>63</v>
      </c>
      <c r="E107" s="13">
        <v>13411.96</v>
      </c>
    </row>
    <row r="108" spans="1:5" ht="14.25">
      <c r="A108" s="12"/>
      <c r="B108" s="12"/>
      <c r="C108" s="12"/>
      <c r="D108" s="12"/>
      <c r="E108" s="12"/>
    </row>
    <row r="109" spans="1:5" ht="15">
      <c r="A109" s="16"/>
      <c r="B109" s="16" t="s">
        <v>27</v>
      </c>
      <c r="C109" s="16"/>
      <c r="D109" s="16"/>
      <c r="E109" s="16">
        <f>E105+E104+E108+E106+E107</f>
        <v>79079.47999999998</v>
      </c>
    </row>
    <row r="110" spans="1:5" s="24" customFormat="1" ht="15">
      <c r="A110" s="23"/>
      <c r="B110" s="23"/>
      <c r="C110" s="23"/>
      <c r="D110" s="23"/>
      <c r="E110" s="23"/>
    </row>
    <row r="111" spans="1:5" ht="15">
      <c r="A111" s="25"/>
      <c r="B111" s="25" t="s">
        <v>64</v>
      </c>
      <c r="C111" s="25"/>
      <c r="D111" s="25"/>
      <c r="E111" s="25">
        <f>E7+E17+E25+E34+E42+E64+E48+E55+E73+E82+E91+E100+E109</f>
        <v>336701.54999999993</v>
      </c>
    </row>
  </sheetData>
  <sheetProtection selectLockedCells="1" selectUnlockedCells="1"/>
  <mergeCells count="13">
    <mergeCell ref="A1:E1"/>
    <mergeCell ref="A11:E11"/>
    <mergeCell ref="A19:E19"/>
    <mergeCell ref="A28:E28"/>
    <mergeCell ref="A36:E36"/>
    <mergeCell ref="A44:E44"/>
    <mergeCell ref="A102:E102"/>
    <mergeCell ref="A50:E50"/>
    <mergeCell ref="A57:E57"/>
    <mergeCell ref="A66:E66"/>
    <mergeCell ref="A75:E75"/>
    <mergeCell ref="A84:E84"/>
    <mergeCell ref="A93:E93"/>
  </mergeCells>
  <printOptions/>
  <pageMargins left="0.19652777777777777" right="0.19652777777777777" top="0.6465277777777778" bottom="0.6465277777777778" header="0.19652777777777777" footer="0.19652777777777777"/>
  <pageSetup horizontalDpi="300" verticalDpi="300" orientation="portrait" paperSize="9" scale="5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05"/>
  <sheetViews>
    <sheetView zoomScale="80" zoomScaleNormal="80" zoomScalePageLayoutView="0" workbookViewId="0" topLeftCell="A85">
      <selection activeCell="G101" sqref="G101"/>
    </sheetView>
  </sheetViews>
  <sheetFormatPr defaultColWidth="11.57421875" defaultRowHeight="12.75"/>
  <cols>
    <col min="1" max="1" width="7.8515625" style="0" customWidth="1"/>
    <col min="2" max="2" width="38.8515625" style="26" customWidth="1"/>
    <col min="3" max="3" width="29.421875" style="0" customWidth="1"/>
    <col min="4" max="4" width="43.28125" style="0" customWidth="1"/>
    <col min="5" max="5" width="17.140625" style="0" customWidth="1"/>
  </cols>
  <sheetData>
    <row r="2" spans="1:5" ht="18">
      <c r="A2" s="39" t="s">
        <v>16</v>
      </c>
      <c r="B2" s="39"/>
      <c r="C2" s="39"/>
      <c r="D2" s="39"/>
      <c r="E2" s="39"/>
    </row>
    <row r="3" spans="1:5" ht="15.75">
      <c r="A3" s="10" t="s">
        <v>1</v>
      </c>
      <c r="B3" s="27" t="s">
        <v>17</v>
      </c>
      <c r="C3" s="11" t="s">
        <v>2</v>
      </c>
      <c r="D3" s="11" t="s">
        <v>18</v>
      </c>
      <c r="E3" s="11" t="s">
        <v>19</v>
      </c>
    </row>
    <row r="4" spans="1:5" ht="24" customHeight="1">
      <c r="A4" s="14">
        <v>1</v>
      </c>
      <c r="B4" s="13" t="s">
        <v>65</v>
      </c>
      <c r="C4" s="14" t="s">
        <v>66</v>
      </c>
      <c r="D4" s="14" t="s">
        <v>67</v>
      </c>
      <c r="E4" s="14">
        <f>1078.36</f>
        <v>1078.36</v>
      </c>
    </row>
    <row r="5" spans="1:5" ht="19.5" customHeight="1">
      <c r="A5" s="14">
        <v>2</v>
      </c>
      <c r="B5" s="13" t="s">
        <v>68</v>
      </c>
      <c r="C5" s="14" t="s">
        <v>66</v>
      </c>
      <c r="D5" s="14"/>
      <c r="E5" s="14">
        <f>134.795</f>
        <v>134.795</v>
      </c>
    </row>
    <row r="6" spans="1:5" ht="14.25">
      <c r="A6" s="14"/>
      <c r="B6" s="13"/>
      <c r="C6" s="14"/>
      <c r="D6" s="14"/>
      <c r="E6" s="14"/>
    </row>
    <row r="7" spans="1:5" ht="14.25">
      <c r="A7" s="14"/>
      <c r="B7" s="13"/>
      <c r="C7" s="14"/>
      <c r="D7" s="14"/>
      <c r="E7" s="14"/>
    </row>
    <row r="8" spans="1:5" ht="14.25">
      <c r="A8" s="14">
        <v>3</v>
      </c>
      <c r="B8" s="13"/>
      <c r="C8" s="14" t="s">
        <v>66</v>
      </c>
      <c r="D8" s="14"/>
      <c r="E8" s="14"/>
    </row>
    <row r="9" spans="1:5" ht="15">
      <c r="A9" s="16"/>
      <c r="B9" s="28" t="s">
        <v>27</v>
      </c>
      <c r="C9" s="16"/>
      <c r="D9" s="16"/>
      <c r="E9" s="16">
        <f>E4+E5+E6+E7+E8</f>
        <v>1213.155</v>
      </c>
    </row>
    <row r="10" spans="1:5" ht="12.75">
      <c r="A10" s="7"/>
      <c r="B10" s="29"/>
      <c r="C10" s="7"/>
      <c r="D10" s="7"/>
      <c r="E10" s="7"/>
    </row>
    <row r="11" spans="1:5" ht="12.75">
      <c r="A11" s="7"/>
      <c r="B11" s="29"/>
      <c r="C11" s="7"/>
      <c r="D11" s="7"/>
      <c r="E11" s="7"/>
    </row>
    <row r="12" spans="1:5" ht="18">
      <c r="A12" s="39" t="s">
        <v>69</v>
      </c>
      <c r="B12" s="39"/>
      <c r="C12" s="39"/>
      <c r="D12" s="39"/>
      <c r="E12" s="39"/>
    </row>
    <row r="13" spans="1:5" ht="15.75">
      <c r="A13" s="10" t="s">
        <v>1</v>
      </c>
      <c r="B13" s="27" t="s">
        <v>17</v>
      </c>
      <c r="C13" s="11" t="s">
        <v>2</v>
      </c>
      <c r="D13" s="11" t="s">
        <v>18</v>
      </c>
      <c r="E13" s="11" t="s">
        <v>19</v>
      </c>
    </row>
    <row r="14" spans="1:5" ht="25.5" customHeight="1">
      <c r="A14" s="14">
        <v>1</v>
      </c>
      <c r="B14" s="13" t="s">
        <v>68</v>
      </c>
      <c r="C14" s="14" t="s">
        <v>66</v>
      </c>
      <c r="D14" s="14"/>
      <c r="E14" s="14">
        <f>134.795</f>
        <v>134.795</v>
      </c>
    </row>
    <row r="15" spans="1:5" ht="21" customHeight="1">
      <c r="A15" s="14">
        <v>2</v>
      </c>
      <c r="B15" s="13" t="s">
        <v>65</v>
      </c>
      <c r="C15" s="14" t="s">
        <v>66</v>
      </c>
      <c r="D15" s="14" t="s">
        <v>67</v>
      </c>
      <c r="E15" s="14">
        <f>1078.36</f>
        <v>1078.36</v>
      </c>
    </row>
    <row r="16" spans="1:5" ht="23.25" customHeight="1">
      <c r="A16" s="14"/>
      <c r="B16" s="13"/>
      <c r="C16" s="14"/>
      <c r="D16" s="14"/>
      <c r="E16" s="14"/>
    </row>
    <row r="17" spans="1:5" ht="15">
      <c r="A17" s="16"/>
      <c r="B17" s="28" t="s">
        <v>27</v>
      </c>
      <c r="C17" s="16"/>
      <c r="D17" s="16"/>
      <c r="E17" s="16">
        <f>SUM(E14:E16)</f>
        <v>1213.155</v>
      </c>
    </row>
    <row r="18" spans="1:5" ht="12.75">
      <c r="A18" s="7"/>
      <c r="B18" s="29"/>
      <c r="C18" s="7"/>
      <c r="D18" s="7"/>
      <c r="E18" s="7"/>
    </row>
    <row r="19" spans="1:5" s="18" customFormat="1" ht="18">
      <c r="A19" s="40" t="s">
        <v>70</v>
      </c>
      <c r="B19" s="40"/>
      <c r="C19" s="40"/>
      <c r="D19" s="40"/>
      <c r="E19" s="40"/>
    </row>
    <row r="20" spans="1:5" ht="15.75">
      <c r="A20" s="10" t="s">
        <v>1</v>
      </c>
      <c r="B20" s="27" t="s">
        <v>17</v>
      </c>
      <c r="C20" s="11" t="s">
        <v>2</v>
      </c>
      <c r="D20" s="11" t="s">
        <v>18</v>
      </c>
      <c r="E20" s="11" t="s">
        <v>19</v>
      </c>
    </row>
    <row r="21" spans="1:5" ht="43.5" customHeight="1">
      <c r="A21" s="14">
        <v>1</v>
      </c>
      <c r="B21" s="13" t="s">
        <v>71</v>
      </c>
      <c r="C21" s="14" t="s">
        <v>66</v>
      </c>
      <c r="D21" s="14" t="s">
        <v>72</v>
      </c>
      <c r="E21" s="14">
        <f>5176.89</f>
        <v>5176.89</v>
      </c>
    </row>
    <row r="22" spans="1:5" ht="14.25">
      <c r="A22" s="14">
        <v>2</v>
      </c>
      <c r="B22" s="13" t="s">
        <v>68</v>
      </c>
      <c r="C22" s="14" t="s">
        <v>66</v>
      </c>
      <c r="D22" s="14"/>
      <c r="E22" s="14">
        <f>134.795</f>
        <v>134.795</v>
      </c>
    </row>
    <row r="23" spans="1:5" ht="14.25">
      <c r="A23" s="14">
        <v>3</v>
      </c>
      <c r="B23" s="13" t="s">
        <v>65</v>
      </c>
      <c r="C23" s="14" t="s">
        <v>66</v>
      </c>
      <c r="D23" s="14" t="s">
        <v>67</v>
      </c>
      <c r="E23" s="14">
        <f>1078.36</f>
        <v>1078.36</v>
      </c>
    </row>
    <row r="24" spans="1:5" ht="14.25">
      <c r="A24" s="14">
        <v>4</v>
      </c>
      <c r="B24" s="13"/>
      <c r="C24" s="14"/>
      <c r="D24" s="14"/>
      <c r="E24" s="14"/>
    </row>
    <row r="25" spans="1:5" ht="15">
      <c r="A25" s="16"/>
      <c r="B25" s="28" t="s">
        <v>27</v>
      </c>
      <c r="C25" s="16"/>
      <c r="D25" s="16"/>
      <c r="E25" s="16">
        <f>E21+E22+E23+E24</f>
        <v>6390.045</v>
      </c>
    </row>
    <row r="26" spans="1:5" ht="12.75">
      <c r="A26" s="7"/>
      <c r="B26" s="29"/>
      <c r="C26" s="7"/>
      <c r="D26" s="7"/>
      <c r="E26" s="7"/>
    </row>
    <row r="27" spans="1:5" s="18" customFormat="1" ht="18">
      <c r="A27" s="40" t="s">
        <v>73</v>
      </c>
      <c r="B27" s="40"/>
      <c r="C27" s="40"/>
      <c r="D27" s="40"/>
      <c r="E27" s="40"/>
    </row>
    <row r="28" spans="1:5" ht="15.75">
      <c r="A28" s="10" t="s">
        <v>1</v>
      </c>
      <c r="B28" s="27" t="s">
        <v>17</v>
      </c>
      <c r="C28" s="11" t="s">
        <v>2</v>
      </c>
      <c r="D28" s="11" t="s">
        <v>18</v>
      </c>
      <c r="E28" s="11" t="s">
        <v>19</v>
      </c>
    </row>
    <row r="29" spans="1:5" ht="16.5" customHeight="1">
      <c r="A29" s="14">
        <v>1</v>
      </c>
      <c r="B29" s="13" t="s">
        <v>68</v>
      </c>
      <c r="C29" s="14" t="s">
        <v>66</v>
      </c>
      <c r="D29" s="14"/>
      <c r="E29" s="14">
        <v>134.8</v>
      </c>
    </row>
    <row r="30" spans="1:5" ht="21.75" customHeight="1">
      <c r="A30" s="14">
        <v>2</v>
      </c>
      <c r="B30" s="13" t="s">
        <v>65</v>
      </c>
      <c r="C30" s="14" t="s">
        <v>66</v>
      </c>
      <c r="D30" s="14" t="s">
        <v>67</v>
      </c>
      <c r="E30" s="14">
        <f>1078.36</f>
        <v>1078.36</v>
      </c>
    </row>
    <row r="31" spans="1:5" ht="28.5" customHeight="1">
      <c r="A31" s="14">
        <v>3</v>
      </c>
      <c r="B31" s="13" t="s">
        <v>74</v>
      </c>
      <c r="C31" s="14" t="s">
        <v>66</v>
      </c>
      <c r="D31" s="14"/>
      <c r="E31" s="14">
        <v>950.63</v>
      </c>
    </row>
    <row r="32" spans="1:5" ht="28.5">
      <c r="A32" s="14">
        <v>4</v>
      </c>
      <c r="B32" s="13" t="s">
        <v>75</v>
      </c>
      <c r="C32" s="14" t="s">
        <v>66</v>
      </c>
      <c r="D32" s="14"/>
      <c r="E32" s="14">
        <v>1280.84</v>
      </c>
    </row>
    <row r="33" spans="1:5" ht="15">
      <c r="A33" s="16"/>
      <c r="B33" s="28" t="s">
        <v>27</v>
      </c>
      <c r="C33" s="16"/>
      <c r="D33" s="16"/>
      <c r="E33" s="16">
        <f>SUM(E29:E32)</f>
        <v>3444.63</v>
      </c>
    </row>
    <row r="34" spans="1:5" ht="12.75">
      <c r="A34" s="7"/>
      <c r="B34" s="29"/>
      <c r="C34" s="7"/>
      <c r="D34" s="7"/>
      <c r="E34" s="7"/>
    </row>
    <row r="35" spans="1:5" s="18" customFormat="1" ht="18">
      <c r="A35" s="40" t="s">
        <v>39</v>
      </c>
      <c r="B35" s="40"/>
      <c r="C35" s="40"/>
      <c r="D35" s="40"/>
      <c r="E35" s="40"/>
    </row>
    <row r="36" spans="1:5" ht="15.75">
      <c r="A36" s="10" t="s">
        <v>1</v>
      </c>
      <c r="B36" s="27" t="s">
        <v>17</v>
      </c>
      <c r="C36" s="11" t="s">
        <v>2</v>
      </c>
      <c r="D36" s="11" t="s">
        <v>18</v>
      </c>
      <c r="E36" s="11" t="s">
        <v>19</v>
      </c>
    </row>
    <row r="37" spans="1:5" ht="14.25">
      <c r="A37" s="14">
        <v>1</v>
      </c>
      <c r="B37" s="13" t="s">
        <v>68</v>
      </c>
      <c r="C37" s="14" t="s">
        <v>66</v>
      </c>
      <c r="D37" s="14"/>
      <c r="E37" s="14">
        <v>134.8</v>
      </c>
    </row>
    <row r="38" spans="1:5" ht="14.25">
      <c r="A38" s="14">
        <v>2</v>
      </c>
      <c r="B38" s="13" t="s">
        <v>65</v>
      </c>
      <c r="C38" s="14" t="s">
        <v>66</v>
      </c>
      <c r="D38" s="14" t="s">
        <v>67</v>
      </c>
      <c r="E38" s="14">
        <f>1078.36</f>
        <v>1078.36</v>
      </c>
    </row>
    <row r="39" spans="1:5" ht="20.25" customHeight="1">
      <c r="A39" s="14">
        <v>3</v>
      </c>
      <c r="B39" s="13" t="s">
        <v>76</v>
      </c>
      <c r="C39" s="13" t="s">
        <v>66</v>
      </c>
      <c r="D39" s="14" t="s">
        <v>77</v>
      </c>
      <c r="E39" s="14">
        <v>1691.41</v>
      </c>
    </row>
    <row r="40" spans="1:5" ht="42.75">
      <c r="A40" s="14">
        <v>4</v>
      </c>
      <c r="B40" s="13" t="s">
        <v>78</v>
      </c>
      <c r="C40" s="13" t="s">
        <v>66</v>
      </c>
      <c r="D40" s="14" t="s">
        <v>79</v>
      </c>
      <c r="E40" s="14">
        <v>816.3</v>
      </c>
    </row>
    <row r="41" spans="1:5" ht="14.25">
      <c r="A41" s="14">
        <v>5</v>
      </c>
      <c r="B41" s="13"/>
      <c r="C41" s="13"/>
      <c r="D41" s="14"/>
      <c r="E41" s="14"/>
    </row>
    <row r="42" spans="1:5" ht="15">
      <c r="A42" s="16"/>
      <c r="B42" s="28" t="s">
        <v>27</v>
      </c>
      <c r="C42" s="16"/>
      <c r="D42" s="16"/>
      <c r="E42" s="16">
        <f>E38+E39+E37+E41+E40</f>
        <v>3720.87</v>
      </c>
    </row>
    <row r="43" spans="1:5" ht="12.75">
      <c r="A43" s="7"/>
      <c r="B43" s="29"/>
      <c r="C43" s="7"/>
      <c r="D43" s="7"/>
      <c r="E43" s="7"/>
    </row>
    <row r="44" spans="1:5" s="18" customFormat="1" ht="18">
      <c r="A44" s="40" t="s">
        <v>80</v>
      </c>
      <c r="B44" s="40"/>
      <c r="C44" s="40"/>
      <c r="D44" s="40"/>
      <c r="E44" s="40"/>
    </row>
    <row r="45" spans="1:5" ht="15.75">
      <c r="A45" s="10" t="s">
        <v>1</v>
      </c>
      <c r="B45" s="27" t="s">
        <v>17</v>
      </c>
      <c r="C45" s="11" t="s">
        <v>2</v>
      </c>
      <c r="D45" s="11" t="s">
        <v>18</v>
      </c>
      <c r="E45" s="11" t="s">
        <v>19</v>
      </c>
    </row>
    <row r="46" spans="1:5" ht="21.75" customHeight="1">
      <c r="A46" s="14">
        <v>1</v>
      </c>
      <c r="B46" s="13" t="s">
        <v>68</v>
      </c>
      <c r="C46" s="14" t="s">
        <v>66</v>
      </c>
      <c r="D46" s="14"/>
      <c r="E46" s="14">
        <v>134.8</v>
      </c>
    </row>
    <row r="47" spans="1:5" ht="14.25">
      <c r="A47" s="14">
        <v>2</v>
      </c>
      <c r="B47" s="13" t="s">
        <v>65</v>
      </c>
      <c r="C47" s="14" t="s">
        <v>66</v>
      </c>
      <c r="D47" s="14" t="s">
        <v>67</v>
      </c>
      <c r="E47" s="14">
        <f>1078.36</f>
        <v>1078.36</v>
      </c>
    </row>
    <row r="48" spans="1:5" ht="16.5" customHeight="1">
      <c r="A48" s="14">
        <v>3</v>
      </c>
      <c r="B48" s="13" t="s">
        <v>81</v>
      </c>
      <c r="C48" s="14" t="s">
        <v>66</v>
      </c>
      <c r="D48" s="14"/>
      <c r="E48" s="14">
        <v>4402.75</v>
      </c>
    </row>
    <row r="49" spans="1:5" ht="14.25">
      <c r="A49" s="14"/>
      <c r="B49" s="13"/>
      <c r="C49" s="14"/>
      <c r="D49" s="14"/>
      <c r="E49" s="14"/>
    </row>
    <row r="50" spans="1:5" ht="15">
      <c r="A50" s="16"/>
      <c r="B50" s="28" t="s">
        <v>27</v>
      </c>
      <c r="C50" s="16"/>
      <c r="D50" s="16"/>
      <c r="E50" s="16">
        <f>SUM(E46:E49)</f>
        <v>5615.91</v>
      </c>
    </row>
    <row r="51" spans="1:5" ht="12.75">
      <c r="A51" s="7"/>
      <c r="B51" s="29"/>
      <c r="C51" s="7"/>
      <c r="D51" s="7"/>
      <c r="E51" s="7"/>
    </row>
    <row r="52" spans="1:5" ht="18">
      <c r="A52" s="39" t="s">
        <v>82</v>
      </c>
      <c r="B52" s="39"/>
      <c r="C52" s="39"/>
      <c r="D52" s="39"/>
      <c r="E52" s="39"/>
    </row>
    <row r="53" spans="1:5" ht="15.75">
      <c r="A53" s="10" t="s">
        <v>1</v>
      </c>
      <c r="B53" s="27" t="s">
        <v>17</v>
      </c>
      <c r="C53" s="11" t="s">
        <v>2</v>
      </c>
      <c r="D53" s="11" t="s">
        <v>18</v>
      </c>
      <c r="E53" s="11" t="s">
        <v>19</v>
      </c>
    </row>
    <row r="54" spans="1:5" ht="31.5" customHeight="1">
      <c r="A54" s="14">
        <v>1</v>
      </c>
      <c r="B54" s="13" t="s">
        <v>83</v>
      </c>
      <c r="C54" s="14" t="s">
        <v>66</v>
      </c>
      <c r="D54" s="14"/>
      <c r="E54" s="14">
        <f>5016</f>
        <v>5016</v>
      </c>
    </row>
    <row r="55" spans="1:5" ht="42.75">
      <c r="A55" s="14">
        <v>2</v>
      </c>
      <c r="B55" s="13" t="s">
        <v>78</v>
      </c>
      <c r="C55" s="13" t="s">
        <v>66</v>
      </c>
      <c r="D55" s="13" t="s">
        <v>84</v>
      </c>
      <c r="E55" s="14">
        <v>1195.23</v>
      </c>
    </row>
    <row r="56" spans="1:5" ht="14.25">
      <c r="A56" s="14">
        <v>3</v>
      </c>
      <c r="B56" s="13"/>
      <c r="C56" s="13"/>
      <c r="D56" s="13"/>
      <c r="E56" s="14"/>
    </row>
    <row r="57" spans="1:5" ht="14.25">
      <c r="A57" s="14">
        <v>4</v>
      </c>
      <c r="B57" s="13"/>
      <c r="C57" s="13"/>
      <c r="D57" s="13"/>
      <c r="E57" s="14"/>
    </row>
    <row r="58" spans="1:5" ht="14.25">
      <c r="A58" s="14"/>
      <c r="B58" s="13"/>
      <c r="C58" s="14"/>
      <c r="D58" s="14"/>
      <c r="E58" s="14"/>
    </row>
    <row r="59" spans="1:5" ht="15">
      <c r="A59" s="16"/>
      <c r="B59" s="28" t="s">
        <v>27</v>
      </c>
      <c r="C59" s="16"/>
      <c r="D59" s="16"/>
      <c r="E59" s="16">
        <f>SUM(E54:E58)</f>
        <v>6211.23</v>
      </c>
    </row>
    <row r="61" spans="1:5" ht="18">
      <c r="A61" s="39" t="s">
        <v>85</v>
      </c>
      <c r="B61" s="39"/>
      <c r="C61" s="39"/>
      <c r="D61" s="39"/>
      <c r="E61" s="39"/>
    </row>
    <row r="62" spans="1:5" ht="15.75">
      <c r="A62" s="10" t="s">
        <v>1</v>
      </c>
      <c r="B62" s="27" t="s">
        <v>17</v>
      </c>
      <c r="C62" s="11" t="s">
        <v>2</v>
      </c>
      <c r="D62" s="11" t="s">
        <v>18</v>
      </c>
      <c r="E62" s="11" t="s">
        <v>19</v>
      </c>
    </row>
    <row r="63" spans="1:5" ht="24" customHeight="1">
      <c r="A63" s="14">
        <v>1</v>
      </c>
      <c r="B63" s="13"/>
      <c r="C63" s="14"/>
      <c r="D63" s="14"/>
      <c r="E63" s="14"/>
    </row>
    <row r="64" spans="1:5" ht="14.25">
      <c r="A64" s="14">
        <v>2</v>
      </c>
      <c r="B64" s="13"/>
      <c r="C64" s="13"/>
      <c r="D64" s="13"/>
      <c r="E64" s="14"/>
    </row>
    <row r="65" spans="1:5" ht="14.25">
      <c r="A65" s="14">
        <v>3</v>
      </c>
      <c r="B65" s="13"/>
      <c r="C65" s="14" t="s">
        <v>66</v>
      </c>
      <c r="D65" s="14"/>
      <c r="E65" s="14"/>
    </row>
    <row r="66" spans="1:5" ht="14.25">
      <c r="A66" s="14">
        <v>4</v>
      </c>
      <c r="B66" s="13"/>
      <c r="C66" s="14" t="s">
        <v>66</v>
      </c>
      <c r="D66" s="14"/>
      <c r="E66" s="14"/>
    </row>
    <row r="67" spans="1:5" ht="14.25">
      <c r="A67" s="14">
        <v>5</v>
      </c>
      <c r="B67" s="13"/>
      <c r="C67" s="14" t="s">
        <v>66</v>
      </c>
      <c r="D67" s="14"/>
      <c r="E67" s="14"/>
    </row>
    <row r="68" spans="1:5" ht="14.25">
      <c r="A68" s="14">
        <v>6</v>
      </c>
      <c r="B68" s="13"/>
      <c r="C68" s="14"/>
      <c r="D68" s="14"/>
      <c r="E68" s="14"/>
    </row>
    <row r="69" spans="1:5" ht="15">
      <c r="A69" s="16"/>
      <c r="B69" s="28" t="s">
        <v>27</v>
      </c>
      <c r="C69" s="16"/>
      <c r="D69" s="16"/>
      <c r="E69" s="16">
        <f>E63+E64+E65+E66+E67+E68</f>
        <v>0</v>
      </c>
    </row>
    <row r="71" spans="1:5" ht="18">
      <c r="A71" s="39" t="s">
        <v>86</v>
      </c>
      <c r="B71" s="39"/>
      <c r="C71" s="39"/>
      <c r="D71" s="39"/>
      <c r="E71" s="39"/>
    </row>
    <row r="72" spans="1:5" ht="15.75">
      <c r="A72" s="10" t="s">
        <v>1</v>
      </c>
      <c r="B72" s="27" t="s">
        <v>17</v>
      </c>
      <c r="C72" s="11" t="s">
        <v>2</v>
      </c>
      <c r="D72" s="11" t="s">
        <v>18</v>
      </c>
      <c r="E72" s="11" t="s">
        <v>19</v>
      </c>
    </row>
    <row r="73" spans="1:5" ht="19.5" customHeight="1">
      <c r="A73" s="14">
        <v>1</v>
      </c>
      <c r="B73" s="13" t="s">
        <v>68</v>
      </c>
      <c r="C73" s="14" t="s">
        <v>66</v>
      </c>
      <c r="D73" s="14" t="s">
        <v>67</v>
      </c>
      <c r="E73" s="14">
        <v>134.8</v>
      </c>
    </row>
    <row r="74" spans="1:5" ht="14.25">
      <c r="A74" s="14">
        <v>2</v>
      </c>
      <c r="B74" s="13" t="s">
        <v>65</v>
      </c>
      <c r="C74" s="14" t="s">
        <v>66</v>
      </c>
      <c r="D74" s="14"/>
      <c r="E74" s="14">
        <f>1078.36</f>
        <v>1078.36</v>
      </c>
    </row>
    <row r="75" spans="1:5" ht="14.25">
      <c r="A75" s="14">
        <v>3</v>
      </c>
      <c r="B75" s="13"/>
      <c r="C75" s="14"/>
      <c r="D75" s="14"/>
      <c r="E75" s="14"/>
    </row>
    <row r="76" spans="1:5" ht="14.25">
      <c r="A76" s="14">
        <v>4</v>
      </c>
      <c r="B76" s="13"/>
      <c r="C76" s="13"/>
      <c r="D76" s="13"/>
      <c r="E76" s="14"/>
    </row>
    <row r="77" spans="1:5" ht="14.25">
      <c r="A77" s="14"/>
      <c r="B77" s="13"/>
      <c r="C77" s="13"/>
      <c r="D77" s="13"/>
      <c r="E77" s="14"/>
    </row>
    <row r="78" spans="1:5" ht="15">
      <c r="A78" s="16"/>
      <c r="B78" s="28" t="s">
        <v>27</v>
      </c>
      <c r="C78" s="16"/>
      <c r="D78" s="16"/>
      <c r="E78" s="16">
        <f>SUM(E73:E76)</f>
        <v>1213.1599999999999</v>
      </c>
    </row>
    <row r="80" spans="1:5" ht="18">
      <c r="A80" s="39" t="s">
        <v>87</v>
      </c>
      <c r="B80" s="39"/>
      <c r="C80" s="39"/>
      <c r="D80" s="39"/>
      <c r="E80" s="39"/>
    </row>
    <row r="81" spans="1:5" ht="15.75">
      <c r="A81" s="10" t="s">
        <v>1</v>
      </c>
      <c r="B81" s="27" t="s">
        <v>17</v>
      </c>
      <c r="C81" s="11" t="s">
        <v>2</v>
      </c>
      <c r="D81" s="11" t="s">
        <v>18</v>
      </c>
      <c r="E81" s="11" t="s">
        <v>19</v>
      </c>
    </row>
    <row r="82" spans="1:5" ht="15.75" customHeight="1">
      <c r="A82" s="14">
        <v>1</v>
      </c>
      <c r="B82" s="13" t="s">
        <v>68</v>
      </c>
      <c r="C82" s="14" t="s">
        <v>66</v>
      </c>
      <c r="D82" s="14" t="s">
        <v>67</v>
      </c>
      <c r="E82" s="14">
        <v>134.8</v>
      </c>
    </row>
    <row r="83" spans="1:5" ht="21" customHeight="1">
      <c r="A83" s="14">
        <v>2</v>
      </c>
      <c r="B83" s="13" t="s">
        <v>65</v>
      </c>
      <c r="C83" s="13" t="s">
        <v>66</v>
      </c>
      <c r="D83" s="13"/>
      <c r="E83" s="14">
        <f>1078.36</f>
        <v>1078.36</v>
      </c>
    </row>
    <row r="84" spans="1:5" ht="44.25" customHeight="1">
      <c r="A84" s="14">
        <v>3</v>
      </c>
      <c r="B84" s="20" t="s">
        <v>88</v>
      </c>
      <c r="C84" s="14" t="s">
        <v>66</v>
      </c>
      <c r="D84" s="14" t="s">
        <v>89</v>
      </c>
      <c r="E84" s="14">
        <v>1387.14</v>
      </c>
    </row>
    <row r="85" spans="1:5" ht="44.25" customHeight="1">
      <c r="A85" s="14">
        <v>4</v>
      </c>
      <c r="B85" s="20" t="s">
        <v>88</v>
      </c>
      <c r="C85" s="14" t="s">
        <v>66</v>
      </c>
      <c r="D85" s="14" t="s">
        <v>51</v>
      </c>
      <c r="E85" s="14">
        <v>1387.79</v>
      </c>
    </row>
    <row r="86" spans="1:5" ht="30.75" customHeight="1">
      <c r="A86" s="14">
        <v>5</v>
      </c>
      <c r="B86" s="13" t="s">
        <v>90</v>
      </c>
      <c r="C86" s="14" t="s">
        <v>66</v>
      </c>
      <c r="D86" s="13" t="s">
        <v>91</v>
      </c>
      <c r="E86" s="14">
        <v>3814.96</v>
      </c>
    </row>
    <row r="87" spans="1:5" ht="15">
      <c r="A87" s="16"/>
      <c r="B87" s="28" t="s">
        <v>27</v>
      </c>
      <c r="C87" s="16"/>
      <c r="D87" s="16"/>
      <c r="E87" s="16">
        <f>SUM(E82:E86)</f>
        <v>7803.05</v>
      </c>
    </row>
    <row r="89" spans="1:5" ht="18">
      <c r="A89" s="39" t="s">
        <v>92</v>
      </c>
      <c r="B89" s="39"/>
      <c r="C89" s="39"/>
      <c r="D89" s="39"/>
      <c r="E89" s="39"/>
    </row>
    <row r="90" spans="1:5" ht="15.75">
      <c r="A90" s="10" t="s">
        <v>1</v>
      </c>
      <c r="B90" s="27" t="s">
        <v>17</v>
      </c>
      <c r="C90" s="11" t="s">
        <v>2</v>
      </c>
      <c r="D90" s="11" t="s">
        <v>18</v>
      </c>
      <c r="E90" s="11" t="s">
        <v>19</v>
      </c>
    </row>
    <row r="91" spans="1:5" ht="14.25">
      <c r="A91" s="12">
        <v>1</v>
      </c>
      <c r="B91" s="13" t="s">
        <v>68</v>
      </c>
      <c r="C91" s="14" t="s">
        <v>66</v>
      </c>
      <c r="D91" s="14"/>
      <c r="E91" s="14">
        <v>134.8</v>
      </c>
    </row>
    <row r="92" spans="1:5" ht="14.25">
      <c r="A92" s="12">
        <v>2</v>
      </c>
      <c r="B92" s="13" t="s">
        <v>65</v>
      </c>
      <c r="C92" s="14" t="s">
        <v>66</v>
      </c>
      <c r="D92" s="14" t="s">
        <v>67</v>
      </c>
      <c r="E92" s="14">
        <f>1078.36</f>
        <v>1078.36</v>
      </c>
    </row>
    <row r="93" spans="1:5" ht="46.5" customHeight="1">
      <c r="A93" s="12">
        <v>3</v>
      </c>
      <c r="B93" s="21" t="s">
        <v>93</v>
      </c>
      <c r="C93" s="14" t="s">
        <v>66</v>
      </c>
      <c r="D93" s="13" t="s">
        <v>94</v>
      </c>
      <c r="E93" s="14">
        <v>1793.79</v>
      </c>
    </row>
    <row r="94" spans="1:5" ht="54.75" customHeight="1">
      <c r="A94" s="12">
        <v>4</v>
      </c>
      <c r="B94" s="13" t="s">
        <v>95</v>
      </c>
      <c r="C94" s="13" t="s">
        <v>66</v>
      </c>
      <c r="D94" s="13" t="s">
        <v>96</v>
      </c>
      <c r="E94" s="14">
        <f>3017.27</f>
        <v>3017.27</v>
      </c>
    </row>
    <row r="95" spans="1:5" ht="15">
      <c r="A95" s="16"/>
      <c r="B95" s="28" t="s">
        <v>27</v>
      </c>
      <c r="C95" s="16"/>
      <c r="D95" s="16"/>
      <c r="E95" s="16">
        <f>E91+E92+E93+E94</f>
        <v>6024.219999999999</v>
      </c>
    </row>
    <row r="97" spans="1:5" ht="18">
      <c r="A97" s="39" t="s">
        <v>97</v>
      </c>
      <c r="B97" s="39"/>
      <c r="C97" s="39"/>
      <c r="D97" s="39"/>
      <c r="E97" s="39"/>
    </row>
    <row r="98" spans="1:5" ht="15.75">
      <c r="A98" s="10" t="s">
        <v>1</v>
      </c>
      <c r="B98" s="27" t="s">
        <v>17</v>
      </c>
      <c r="C98" s="11" t="s">
        <v>2</v>
      </c>
      <c r="D98" s="11" t="s">
        <v>18</v>
      </c>
      <c r="E98" s="11" t="s">
        <v>19</v>
      </c>
    </row>
    <row r="99" spans="1:5" ht="14.25">
      <c r="A99" s="12">
        <v>1</v>
      </c>
      <c r="B99" s="13" t="s">
        <v>68</v>
      </c>
      <c r="C99" s="14" t="s">
        <v>66</v>
      </c>
      <c r="D99" s="13"/>
      <c r="E99" s="14">
        <v>134.8</v>
      </c>
    </row>
    <row r="100" spans="1:5" ht="14.25">
      <c r="A100" s="12">
        <v>2</v>
      </c>
      <c r="B100" s="13" t="s">
        <v>65</v>
      </c>
      <c r="C100" s="14" t="s">
        <v>66</v>
      </c>
      <c r="D100" s="14" t="s">
        <v>67</v>
      </c>
      <c r="E100" s="14">
        <f>1078.36</f>
        <v>1078.36</v>
      </c>
    </row>
    <row r="101" spans="1:5" ht="28.5">
      <c r="A101" s="12">
        <v>3</v>
      </c>
      <c r="B101" s="13" t="s">
        <v>98</v>
      </c>
      <c r="C101" s="14" t="s">
        <v>66</v>
      </c>
      <c r="D101" s="14"/>
      <c r="E101" s="14">
        <v>7958.75</v>
      </c>
    </row>
    <row r="102" spans="1:5" ht="42.75">
      <c r="A102" s="12">
        <v>4</v>
      </c>
      <c r="B102" s="13" t="s">
        <v>99</v>
      </c>
      <c r="C102" s="13" t="s">
        <v>66</v>
      </c>
      <c r="D102" s="13"/>
      <c r="E102" s="14">
        <v>3339.21</v>
      </c>
    </row>
    <row r="103" spans="1:5" ht="15">
      <c r="A103" s="16"/>
      <c r="B103" s="28" t="s">
        <v>27</v>
      </c>
      <c r="C103" s="16"/>
      <c r="D103" s="16"/>
      <c r="E103" s="16">
        <f>E99+E100+E101+E102</f>
        <v>12511.119999999999</v>
      </c>
    </row>
    <row r="105" spans="1:5" ht="15">
      <c r="A105" s="25"/>
      <c r="B105" s="30" t="s">
        <v>64</v>
      </c>
      <c r="C105" s="25"/>
      <c r="D105" s="25"/>
      <c r="E105" s="31">
        <f>E9+E17+E25+E33+E42+E50+E59+E69+E78+E87+E95+E103</f>
        <v>55360.545</v>
      </c>
    </row>
  </sheetData>
  <sheetProtection selectLockedCells="1" selectUnlockedCells="1"/>
  <mergeCells count="12">
    <mergeCell ref="A2:E2"/>
    <mergeCell ref="A12:E12"/>
    <mergeCell ref="A19:E19"/>
    <mergeCell ref="A27:E27"/>
    <mergeCell ref="A35:E35"/>
    <mergeCell ref="A44:E44"/>
    <mergeCell ref="A52:E52"/>
    <mergeCell ref="A61:E61"/>
    <mergeCell ref="A71:E71"/>
    <mergeCell ref="A80:E80"/>
    <mergeCell ref="A89:E89"/>
    <mergeCell ref="A97:E9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2020-10-21T12:02:00Z</dcterms:modified>
  <cp:category/>
  <cp:version/>
  <cp:contentType/>
  <cp:contentStatus/>
</cp:coreProperties>
</file>